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475" windowHeight="13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<sst xmlns="http://schemas.openxmlformats.org/spreadsheetml/2006/main" count="167" uniqueCount="70">
  <si>
    <t>Input the following two parameters:</t>
  </si>
  <si>
    <t>Frequency (MHz)</t>
  </si>
  <si>
    <t>Field strength (V/m)</t>
  </si>
  <si>
    <t>Resulting output:</t>
  </si>
  <si>
    <t>Power into 50 ohms (dBm)</t>
  </si>
  <si>
    <t>dBm</t>
  </si>
  <si>
    <t>Power into 50 ohms (mW)</t>
  </si>
  <si>
    <t>V</t>
  </si>
  <si>
    <t>mW</t>
  </si>
  <si>
    <t>Voltage into 50 ohms</t>
  </si>
  <si>
    <t>Output power (dBm)</t>
  </si>
  <si>
    <t>Field strength, dB</t>
  </si>
  <si>
    <t>dB V/m</t>
  </si>
  <si>
    <t>Field strength, linear</t>
  </si>
  <si>
    <t>V/m</t>
  </si>
  <si>
    <t>100A magnetic field probe</t>
  </si>
  <si>
    <t>100D electric field probe</t>
  </si>
  <si>
    <t>Flux density, dB</t>
  </si>
  <si>
    <t>dB tesla</t>
  </si>
  <si>
    <t>Flux density (T)</t>
  </si>
  <si>
    <t>tesla</t>
  </si>
  <si>
    <t>100B magnetic field probe</t>
  </si>
  <si>
    <t>100C magnetic field probe</t>
  </si>
  <si>
    <t>Probe:</t>
  </si>
  <si>
    <t>100A</t>
  </si>
  <si>
    <t>Frequency</t>
  </si>
  <si>
    <t>10 MHz</t>
  </si>
  <si>
    <t>Power:</t>
  </si>
  <si>
    <t>-50 dBm</t>
  </si>
  <si>
    <t>Enter '10' in cell E27</t>
  </si>
  <si>
    <t>Enter '-50' in cell E28</t>
  </si>
  <si>
    <t>Result:</t>
  </si>
  <si>
    <t>-135.2 dB tesla</t>
  </si>
  <si>
    <t>in cell E32</t>
  </si>
  <si>
    <t>dB:</t>
  </si>
  <si>
    <t>Linear:</t>
  </si>
  <si>
    <t xml:space="preserve">1.74e-7 tesla </t>
  </si>
  <si>
    <t>in cell E33</t>
  </si>
  <si>
    <t>100B</t>
  </si>
  <si>
    <t>1000 MHz</t>
  </si>
  <si>
    <t>Enter '1000' in cell L10</t>
  </si>
  <si>
    <t>Frequency:</t>
  </si>
  <si>
    <t>Flux density:</t>
  </si>
  <si>
    <t>1e-6 tesla</t>
  </si>
  <si>
    <t>Example 1:  Calculate flux density from measured output power.</t>
  </si>
  <si>
    <t>Example 2:  Calculate probe output power for a known flux density</t>
  </si>
  <si>
    <t>Enter '1e-6' in cell L11</t>
  </si>
  <si>
    <t>Power</t>
  </si>
  <si>
    <t>-17.8 dBm in cell L16</t>
  </si>
  <si>
    <t>Examples of how to use the spreadsheet:</t>
  </si>
  <si>
    <t>Enter your input data into the gray cells</t>
  </si>
  <si>
    <t>The results are displayed in the light yellow cells</t>
  </si>
  <si>
    <t>Calculate flux density from measured output power:</t>
  </si>
  <si>
    <t>Calculate output power from known flux density:</t>
  </si>
  <si>
    <t>Calculate field strength from measured output power:</t>
  </si>
  <si>
    <t>Calculate output power from known field strength:</t>
  </si>
  <si>
    <t>Calculate flux density from measured output voltage:</t>
  </si>
  <si>
    <t>Output voltage (V,rms)</t>
  </si>
  <si>
    <t>Calculate field strength from measured output voltage:</t>
  </si>
  <si>
    <t>Example 3:  Calculate flux density from a known output voltage:</t>
  </si>
  <si>
    <t>100C</t>
  </si>
  <si>
    <t>100 MHz</t>
  </si>
  <si>
    <t>Voltage (rms)</t>
  </si>
  <si>
    <t>Enter '100' in cell S34</t>
  </si>
  <si>
    <t>Enter '0.1' in cell S35</t>
  </si>
  <si>
    <t>-112.09 dB tesla</t>
  </si>
  <si>
    <t>in cell S39</t>
  </si>
  <si>
    <t>2.49e-6 tesla</t>
  </si>
  <si>
    <t>in cell S40</t>
  </si>
  <si>
    <t>Version 2.0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</si>
</sst>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11" fontId="0" fillId="33" borderId="14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0" fillId="34" borderId="13" xfId="0" applyFill="1" applyBorder="1" applyAlignment="1" applyProtection="1">
      <alignment/>
      <protection/>
    </xf>
    <xf numFmtId="0" fontId="2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3" fillId="0" borderId="19" xfId="0" applyFont="1" applyBorder="1" applyAlignment="1">
      <alignment/>
    </xf>
    <xf numFmtId="2" fontId="0" fillId="34" borderId="13" xfId="0" applyNumberFormat="1" applyFill="1" applyBorder="1" applyAlignment="1" applyProtection="1">
      <alignment/>
      <protection/>
    </xf>
    <xf numFmtId="164" fontId="0" fillId="34" borderId="14" xfId="0" applyNumberFormat="1" applyFill="1" applyBorder="1" applyAlignment="1" applyProtection="1">
      <alignment/>
      <protection/>
    </xf>
    <xf numFmtId="164" fontId="0" fillId="33" borderId="14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0" fillId="34" borderId="0" xfId="0" applyFill="1" applyBorder="1" applyAlignment="1" applyProtection="1" quotePrefix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34" borderId="0" xfId="0" applyFont="1" applyFill="1" applyBorder="1" applyAlignment="1" applyProtection="1" quotePrefix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39" fillId="0" borderId="11" xfId="0" applyFont="1" applyBorder="1" applyAlignment="1">
      <alignment/>
    </xf>
    <xf numFmtId="0" fontId="0" fillId="34" borderId="21" xfId="0" applyFont="1" applyFill="1" applyBorder="1" applyAlignment="1" applyProtection="1" quotePrefix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PageLayoutView="0" workbookViewId="0" topLeftCell="A1">
      <selection activeCell="A56" sqref="A56"/>
    </sheetView>
  </sheetViews>
  <sheetFormatPr defaultColWidth="9.140625" defaultRowHeight="12.75"/>
  <cols>
    <col min="1" max="1" width="4.7109375" style="0" customWidth="1"/>
    <col min="2" max="2" width="10.140625" style="0" bestFit="1" customWidth="1"/>
    <col min="4" max="4" width="5.57421875" style="0" customWidth="1"/>
    <col min="5" max="5" width="11.28125" style="0" customWidth="1"/>
    <col min="6" max="6" width="8.140625" style="0" customWidth="1"/>
    <col min="7" max="7" width="3.57421875" style="0" customWidth="1"/>
    <col min="8" max="8" width="5.421875" style="0" customWidth="1"/>
    <col min="11" max="11" width="6.7109375" style="0" customWidth="1"/>
    <col min="12" max="12" width="9.7109375" style="0" bestFit="1" customWidth="1"/>
    <col min="14" max="14" width="3.28125" style="0" customWidth="1"/>
    <col min="15" max="15" width="4.57421875" style="0" customWidth="1"/>
    <col min="18" max="18" width="5.7109375" style="0" customWidth="1"/>
    <col min="19" max="19" width="10.00390625" style="0" bestFit="1" customWidth="1"/>
    <col min="20" max="20" width="10.00390625" style="0" customWidth="1"/>
    <col min="21" max="21" width="3.00390625" style="0" customWidth="1"/>
    <col min="26" max="26" width="10.00390625" style="0" customWidth="1"/>
    <col min="27" max="27" width="7.421875" style="0" customWidth="1"/>
  </cols>
  <sheetData>
    <row r="1" spans="1:27" ht="15.75">
      <c r="A1" s="20" t="s">
        <v>15</v>
      </c>
      <c r="B1" s="21"/>
      <c r="C1" s="21"/>
      <c r="D1" s="21"/>
      <c r="E1" s="21"/>
      <c r="F1" s="22"/>
      <c r="H1" s="20" t="s">
        <v>21</v>
      </c>
      <c r="I1" s="21"/>
      <c r="J1" s="21"/>
      <c r="K1" s="21"/>
      <c r="L1" s="21"/>
      <c r="M1" s="22"/>
      <c r="O1" s="20" t="s">
        <v>22</v>
      </c>
      <c r="P1" s="21"/>
      <c r="Q1" s="21"/>
      <c r="R1" s="21"/>
      <c r="S1" s="21"/>
      <c r="T1" s="22"/>
      <c r="V1" s="20" t="s">
        <v>16</v>
      </c>
      <c r="W1" s="21"/>
      <c r="X1" s="21"/>
      <c r="Y1" s="21"/>
      <c r="Z1" s="21"/>
      <c r="AA1" s="22"/>
    </row>
    <row r="2" spans="1:27" ht="12.75">
      <c r="A2" s="1"/>
      <c r="B2" s="2"/>
      <c r="C2" s="2"/>
      <c r="D2" s="2"/>
      <c r="E2" s="2"/>
      <c r="F2" s="3"/>
      <c r="H2" s="1"/>
      <c r="I2" s="2"/>
      <c r="J2" s="2"/>
      <c r="K2" s="2"/>
      <c r="L2" s="2"/>
      <c r="M2" s="3"/>
      <c r="O2" s="1"/>
      <c r="P2" s="2"/>
      <c r="Q2" s="2"/>
      <c r="R2" s="2"/>
      <c r="S2" s="2"/>
      <c r="T2" s="3"/>
      <c r="V2" s="1"/>
      <c r="W2" s="2"/>
      <c r="X2" s="2"/>
      <c r="Y2" s="2"/>
      <c r="Z2" s="2"/>
      <c r="AA2" s="3"/>
    </row>
    <row r="3" spans="1:27" ht="13.5" thickBot="1">
      <c r="A3" s="23" t="s">
        <v>53</v>
      </c>
      <c r="B3" s="4"/>
      <c r="C3" s="4"/>
      <c r="D3" s="4"/>
      <c r="E3" s="4"/>
      <c r="F3" s="3"/>
      <c r="H3" s="23" t="s">
        <v>53</v>
      </c>
      <c r="I3" s="4"/>
      <c r="J3" s="4"/>
      <c r="K3" s="4"/>
      <c r="L3" s="4"/>
      <c r="M3" s="3"/>
      <c r="O3" s="23" t="s">
        <v>53</v>
      </c>
      <c r="P3" s="4"/>
      <c r="Q3" s="4"/>
      <c r="R3" s="4"/>
      <c r="S3" s="4"/>
      <c r="T3" s="3"/>
      <c r="V3" s="23" t="s">
        <v>55</v>
      </c>
      <c r="W3" s="4"/>
      <c r="X3" s="4"/>
      <c r="Y3" s="4"/>
      <c r="Z3" s="4"/>
      <c r="AA3" s="3"/>
    </row>
    <row r="4" spans="1:27" ht="12.75">
      <c r="A4" s="1"/>
      <c r="B4" s="2"/>
      <c r="C4" s="2"/>
      <c r="D4" s="2"/>
      <c r="E4" s="2"/>
      <c r="F4" s="3"/>
      <c r="H4" s="1"/>
      <c r="I4" s="2"/>
      <c r="J4" s="2"/>
      <c r="K4" s="2"/>
      <c r="L4" s="2"/>
      <c r="M4" s="3"/>
      <c r="O4" s="1"/>
      <c r="P4" s="2"/>
      <c r="Q4" s="2"/>
      <c r="R4" s="2"/>
      <c r="S4" s="2"/>
      <c r="T4" s="3"/>
      <c r="V4" s="1"/>
      <c r="W4" s="2"/>
      <c r="X4" s="2"/>
      <c r="Y4" s="2"/>
      <c r="Z4" s="2"/>
      <c r="AA4" s="3"/>
    </row>
    <row r="5" spans="1:27" ht="12.75">
      <c r="A5" s="1" t="s">
        <v>0</v>
      </c>
      <c r="B5" s="2"/>
      <c r="C5" s="2"/>
      <c r="D5" s="2"/>
      <c r="E5" s="2"/>
      <c r="F5" s="3"/>
      <c r="H5" s="1" t="s">
        <v>0</v>
      </c>
      <c r="I5" s="2"/>
      <c r="J5" s="2"/>
      <c r="K5" s="2"/>
      <c r="L5" s="2"/>
      <c r="M5" s="3"/>
      <c r="O5" s="1" t="s">
        <v>0</v>
      </c>
      <c r="P5" s="2"/>
      <c r="Q5" s="2"/>
      <c r="R5" s="2"/>
      <c r="S5" s="2"/>
      <c r="T5" s="3"/>
      <c r="V5" s="1" t="s">
        <v>0</v>
      </c>
      <c r="W5" s="2"/>
      <c r="X5" s="2"/>
      <c r="Y5" s="2"/>
      <c r="Z5" s="2"/>
      <c r="AA5" s="3"/>
    </row>
    <row r="6" spans="1:27" ht="12.75">
      <c r="A6" s="1"/>
      <c r="B6" s="2"/>
      <c r="C6" s="2"/>
      <c r="D6" s="2"/>
      <c r="E6" s="2"/>
      <c r="F6" s="3"/>
      <c r="H6" s="1"/>
      <c r="I6" s="2"/>
      <c r="J6" s="2"/>
      <c r="K6" s="2"/>
      <c r="L6" s="2"/>
      <c r="M6" s="3"/>
      <c r="O6" s="1"/>
      <c r="P6" s="2"/>
      <c r="Q6" s="2"/>
      <c r="R6" s="2"/>
      <c r="S6" s="2"/>
      <c r="T6" s="3"/>
      <c r="V6" s="1"/>
      <c r="W6" s="2"/>
      <c r="X6" s="2"/>
      <c r="Y6" s="2"/>
      <c r="Z6" s="2"/>
      <c r="AA6" s="3"/>
    </row>
    <row r="7" spans="1:27" ht="12.75">
      <c r="A7" s="1"/>
      <c r="B7" s="2" t="s">
        <v>1</v>
      </c>
      <c r="C7" s="2"/>
      <c r="D7" s="2"/>
      <c r="E7" s="13">
        <v>10</v>
      </c>
      <c r="F7" s="3"/>
      <c r="H7" s="1"/>
      <c r="I7" s="2" t="s">
        <v>1</v>
      </c>
      <c r="J7" s="2"/>
      <c r="K7" s="2"/>
      <c r="L7" s="13">
        <v>0.03</v>
      </c>
      <c r="M7" s="3"/>
      <c r="O7" s="1"/>
      <c r="P7" s="2" t="s">
        <v>1</v>
      </c>
      <c r="Q7" s="2"/>
      <c r="R7" s="2"/>
      <c r="S7" s="13">
        <v>10</v>
      </c>
      <c r="T7" s="3"/>
      <c r="V7" s="1"/>
      <c r="W7" s="2" t="s">
        <v>1</v>
      </c>
      <c r="X7" s="2"/>
      <c r="Y7" s="2"/>
      <c r="Z7" s="13">
        <v>0.01</v>
      </c>
      <c r="AA7" s="3"/>
    </row>
    <row r="8" spans="1:27" ht="12.75">
      <c r="A8" s="1"/>
      <c r="B8" s="2" t="s">
        <v>19</v>
      </c>
      <c r="C8" s="2"/>
      <c r="D8" s="2"/>
      <c r="E8" s="14">
        <v>30</v>
      </c>
      <c r="F8" s="3"/>
      <c r="H8" s="1"/>
      <c r="I8" s="2" t="s">
        <v>19</v>
      </c>
      <c r="J8" s="2"/>
      <c r="K8" s="2"/>
      <c r="L8" s="14">
        <v>30</v>
      </c>
      <c r="M8" s="3"/>
      <c r="O8" s="1"/>
      <c r="P8" s="2" t="s">
        <v>19</v>
      </c>
      <c r="Q8" s="2"/>
      <c r="R8" s="2"/>
      <c r="S8" s="14">
        <v>1E-06</v>
      </c>
      <c r="T8" s="3"/>
      <c r="V8" s="1"/>
      <c r="W8" s="2" t="s">
        <v>2</v>
      </c>
      <c r="X8" s="2"/>
      <c r="Y8" s="2"/>
      <c r="Z8" s="15">
        <v>10</v>
      </c>
      <c r="AA8" s="3"/>
    </row>
    <row r="9" spans="1:27" ht="12.75">
      <c r="A9" s="1"/>
      <c r="B9" s="2"/>
      <c r="C9" s="2"/>
      <c r="D9" s="2"/>
      <c r="E9" s="2"/>
      <c r="F9" s="3"/>
      <c r="H9" s="1"/>
      <c r="I9" s="2"/>
      <c r="J9" s="2"/>
      <c r="K9" s="2"/>
      <c r="L9" s="2"/>
      <c r="M9" s="3"/>
      <c r="O9" s="1"/>
      <c r="P9" s="2"/>
      <c r="Q9" s="2"/>
      <c r="R9" s="2"/>
      <c r="S9" s="2"/>
      <c r="T9" s="3"/>
      <c r="V9" s="1"/>
      <c r="W9" s="2"/>
      <c r="X9" s="2"/>
      <c r="Y9" s="2"/>
      <c r="Z9" s="2"/>
      <c r="AA9" s="3"/>
    </row>
    <row r="10" spans="1:27" ht="12.75">
      <c r="A10" s="1"/>
      <c r="B10" s="2"/>
      <c r="C10" s="2"/>
      <c r="D10" s="2"/>
      <c r="E10" s="2"/>
      <c r="F10" s="3"/>
      <c r="H10" s="1"/>
      <c r="I10" s="2"/>
      <c r="J10" s="2"/>
      <c r="K10" s="2"/>
      <c r="L10" s="2"/>
      <c r="M10" s="3"/>
      <c r="O10" s="1"/>
      <c r="P10" s="2"/>
      <c r="Q10" s="2"/>
      <c r="R10" s="2"/>
      <c r="S10" s="2"/>
      <c r="T10" s="3"/>
      <c r="V10" s="1"/>
      <c r="W10" s="2"/>
      <c r="X10" s="2"/>
      <c r="Y10" s="2"/>
      <c r="Z10" s="2"/>
      <c r="AA10" s="3"/>
    </row>
    <row r="11" spans="1:27" ht="12.75">
      <c r="A11" s="1" t="s">
        <v>3</v>
      </c>
      <c r="B11" s="2"/>
      <c r="C11" s="2"/>
      <c r="D11" s="2"/>
      <c r="E11" s="2"/>
      <c r="F11" s="3"/>
      <c r="H11" s="1" t="s">
        <v>3</v>
      </c>
      <c r="I11" s="2"/>
      <c r="J11" s="2"/>
      <c r="K11" s="2"/>
      <c r="L11" s="2"/>
      <c r="M11" s="3"/>
      <c r="O11" s="1" t="s">
        <v>3</v>
      </c>
      <c r="P11" s="2"/>
      <c r="Q11" s="2"/>
      <c r="R11" s="2"/>
      <c r="S11" s="2"/>
      <c r="T11" s="3"/>
      <c r="V11" s="1" t="s">
        <v>3</v>
      </c>
      <c r="W11" s="2"/>
      <c r="X11" s="2"/>
      <c r="Y11" s="2"/>
      <c r="Z11" s="2"/>
      <c r="AA11" s="3"/>
    </row>
    <row r="12" spans="1:27" ht="12.75">
      <c r="A12" s="1"/>
      <c r="B12" s="2"/>
      <c r="C12" s="2"/>
      <c r="D12" s="2"/>
      <c r="E12" s="2"/>
      <c r="F12" s="3"/>
      <c r="H12" s="1"/>
      <c r="I12" s="2"/>
      <c r="J12" s="2"/>
      <c r="K12" s="2"/>
      <c r="L12" s="2"/>
      <c r="M12" s="3"/>
      <c r="O12" s="1"/>
      <c r="P12" s="2"/>
      <c r="Q12" s="2"/>
      <c r="R12" s="2"/>
      <c r="S12" s="2"/>
      <c r="T12" s="3"/>
      <c r="V12" s="1"/>
      <c r="W12" s="2"/>
      <c r="X12" s="2"/>
      <c r="Y12" s="2"/>
      <c r="Z12" s="2"/>
      <c r="AA12" s="3"/>
    </row>
    <row r="13" spans="1:27" ht="12.75">
      <c r="A13" s="1"/>
      <c r="B13" s="2" t="s">
        <v>4</v>
      </c>
      <c r="C13" s="2"/>
      <c r="D13" s="2"/>
      <c r="E13" s="16">
        <f>65.2+20*LOG10(E8)+20*LOG10(E7)</f>
        <v>114.74242509439325</v>
      </c>
      <c r="F13" s="9" t="s">
        <v>5</v>
      </c>
      <c r="G13" s="10"/>
      <c r="H13" s="11"/>
      <c r="I13" s="12" t="s">
        <v>4</v>
      </c>
      <c r="J13" s="12"/>
      <c r="K13" s="12"/>
      <c r="L13" s="16">
        <f>42.2+20*LOG10(L8)+20*LOG10(L7)</f>
        <v>41.28485018878651</v>
      </c>
      <c r="M13" s="9" t="s">
        <v>5</v>
      </c>
      <c r="N13" s="10"/>
      <c r="O13" s="11"/>
      <c r="P13" s="12" t="s">
        <v>4</v>
      </c>
      <c r="Q13" s="12"/>
      <c r="R13" s="12"/>
      <c r="S13" s="16">
        <f>85.1+20*LOG10(S8)+20*LOG10(S7)</f>
        <v>-14.900000000000006</v>
      </c>
      <c r="T13" s="9" t="s">
        <v>5</v>
      </c>
      <c r="U13" s="10"/>
      <c r="V13" s="11"/>
      <c r="W13" s="12" t="s">
        <v>4</v>
      </c>
      <c r="X13" s="12"/>
      <c r="Y13" s="12"/>
      <c r="Z13" s="16">
        <f>-113.2+20*LOG10(Z8)+20*LOG10(Z7)</f>
        <v>-133.2</v>
      </c>
      <c r="AA13" s="3" t="s">
        <v>5</v>
      </c>
    </row>
    <row r="14" spans="1:27" ht="12.75">
      <c r="A14" s="1"/>
      <c r="B14" s="2" t="s">
        <v>6</v>
      </c>
      <c r="C14" s="2"/>
      <c r="D14" s="2"/>
      <c r="E14" s="17">
        <f>10^(E13/10)</f>
        <v>298018009334.3324</v>
      </c>
      <c r="F14" s="5" t="s">
        <v>8</v>
      </c>
      <c r="G14" s="6"/>
      <c r="H14" s="7"/>
      <c r="I14" s="8" t="s">
        <v>6</v>
      </c>
      <c r="J14" s="8"/>
      <c r="K14" s="8"/>
      <c r="L14" s="17">
        <f>10^(L13/10)</f>
        <v>13442.653950244283</v>
      </c>
      <c r="M14" s="5" t="s">
        <v>8</v>
      </c>
      <c r="N14" s="6"/>
      <c r="O14" s="7"/>
      <c r="P14" s="8" t="s">
        <v>6</v>
      </c>
      <c r="Q14" s="8"/>
      <c r="R14" s="8"/>
      <c r="S14" s="17">
        <f>10^(S13/10)</f>
        <v>0.03235936569296277</v>
      </c>
      <c r="T14" s="5" t="s">
        <v>8</v>
      </c>
      <c r="U14" s="6"/>
      <c r="V14" s="7"/>
      <c r="W14" s="8" t="s">
        <v>6</v>
      </c>
      <c r="X14" s="8"/>
      <c r="Y14" s="8"/>
      <c r="Z14" s="17">
        <f>10^(Z13/10)</f>
        <v>4.78630092322638E-14</v>
      </c>
      <c r="AA14" s="3" t="s">
        <v>8</v>
      </c>
    </row>
    <row r="15" spans="1:27" ht="12.75">
      <c r="A15" s="1"/>
      <c r="B15" s="2" t="s">
        <v>9</v>
      </c>
      <c r="C15" s="2"/>
      <c r="D15" s="2"/>
      <c r="E15" s="18">
        <f>SQRT(E14/1000*50)</f>
        <v>122069.24455699978</v>
      </c>
      <c r="F15" s="5" t="s">
        <v>7</v>
      </c>
      <c r="G15" s="6"/>
      <c r="H15" s="7"/>
      <c r="I15" s="8" t="s">
        <v>9</v>
      </c>
      <c r="J15" s="8"/>
      <c r="K15" s="8"/>
      <c r="L15" s="18">
        <f>SQRT(L14/1000*50)</f>
        <v>25.92552212612533</v>
      </c>
      <c r="M15" s="5" t="s">
        <v>7</v>
      </c>
      <c r="N15" s="6"/>
      <c r="O15" s="7"/>
      <c r="P15" s="8" t="s">
        <v>9</v>
      </c>
      <c r="Q15" s="8"/>
      <c r="R15" s="8"/>
      <c r="S15" s="18">
        <f>SQRT(S14/1000*50)</f>
        <v>0.040223976489752206</v>
      </c>
      <c r="T15" s="5" t="s">
        <v>7</v>
      </c>
      <c r="U15" s="6"/>
      <c r="V15" s="7"/>
      <c r="W15" s="8" t="s">
        <v>9</v>
      </c>
      <c r="X15" s="8"/>
      <c r="Y15" s="8"/>
      <c r="Z15" s="18">
        <f>SQRT(Z14/1000*50)</f>
        <v>4.8919837097165295E-08</v>
      </c>
      <c r="AA15" s="3" t="s">
        <v>7</v>
      </c>
    </row>
    <row r="16" spans="1:27" ht="12.75">
      <c r="A16" s="1"/>
      <c r="B16" s="2"/>
      <c r="C16" s="2"/>
      <c r="D16" s="2"/>
      <c r="E16" s="2"/>
      <c r="F16" s="3"/>
      <c r="H16" s="1"/>
      <c r="I16" s="2"/>
      <c r="J16" s="2"/>
      <c r="K16" s="2"/>
      <c r="L16" s="2"/>
      <c r="M16" s="3"/>
      <c r="O16" s="1"/>
      <c r="P16" s="2"/>
      <c r="Q16" s="2"/>
      <c r="R16" s="2"/>
      <c r="S16" s="2"/>
      <c r="T16" s="3"/>
      <c r="V16" s="1"/>
      <c r="W16" s="2"/>
      <c r="X16" s="2"/>
      <c r="Y16" s="2"/>
      <c r="Z16" s="2"/>
      <c r="AA16" s="3"/>
    </row>
    <row r="17" spans="1:27" ht="12.75">
      <c r="A17" s="1"/>
      <c r="B17" s="2"/>
      <c r="C17" s="2"/>
      <c r="D17" s="2"/>
      <c r="E17" s="2"/>
      <c r="F17" s="3"/>
      <c r="H17" s="1"/>
      <c r="I17" s="2"/>
      <c r="J17" s="2"/>
      <c r="K17" s="2"/>
      <c r="L17" s="2"/>
      <c r="M17" s="3"/>
      <c r="O17" s="1"/>
      <c r="P17" s="2"/>
      <c r="Q17" s="2"/>
      <c r="R17" s="2"/>
      <c r="S17" s="2"/>
      <c r="T17" s="3"/>
      <c r="V17" s="1"/>
      <c r="W17" s="2"/>
      <c r="X17" s="2"/>
      <c r="Y17" s="2"/>
      <c r="Z17" s="2"/>
      <c r="AA17" s="3"/>
    </row>
    <row r="18" spans="1:27" ht="13.5" thickBot="1">
      <c r="A18" s="23" t="s">
        <v>52</v>
      </c>
      <c r="B18" s="4"/>
      <c r="C18" s="4"/>
      <c r="D18" s="4"/>
      <c r="E18" s="4"/>
      <c r="F18" s="3"/>
      <c r="H18" s="23" t="s">
        <v>52</v>
      </c>
      <c r="I18" s="4"/>
      <c r="J18" s="4"/>
      <c r="K18" s="4"/>
      <c r="L18" s="4"/>
      <c r="M18" s="3"/>
      <c r="O18" s="23" t="s">
        <v>52</v>
      </c>
      <c r="P18" s="4"/>
      <c r="Q18" s="4"/>
      <c r="R18" s="4"/>
      <c r="S18" s="4"/>
      <c r="T18" s="3"/>
      <c r="V18" s="23" t="s">
        <v>54</v>
      </c>
      <c r="W18" s="4"/>
      <c r="X18" s="4"/>
      <c r="Y18" s="4"/>
      <c r="Z18" s="4"/>
      <c r="AA18" s="3"/>
    </row>
    <row r="19" spans="1:27" ht="12.75">
      <c r="A19" s="1"/>
      <c r="B19" s="2"/>
      <c r="C19" s="2"/>
      <c r="D19" s="2"/>
      <c r="E19" s="2"/>
      <c r="F19" s="3"/>
      <c r="H19" s="1"/>
      <c r="I19" s="2"/>
      <c r="J19" s="2"/>
      <c r="K19" s="2"/>
      <c r="L19" s="2"/>
      <c r="M19" s="3"/>
      <c r="O19" s="1"/>
      <c r="P19" s="2"/>
      <c r="Q19" s="2"/>
      <c r="R19" s="2"/>
      <c r="S19" s="2"/>
      <c r="T19" s="3"/>
      <c r="V19" s="1"/>
      <c r="W19" s="2"/>
      <c r="X19" s="2"/>
      <c r="Y19" s="2"/>
      <c r="Z19" s="2"/>
      <c r="AA19" s="3"/>
    </row>
    <row r="20" spans="1:27" ht="12.75">
      <c r="A20" s="1" t="s">
        <v>0</v>
      </c>
      <c r="B20" s="2"/>
      <c r="C20" s="2"/>
      <c r="D20" s="2"/>
      <c r="E20" s="2"/>
      <c r="F20" s="3"/>
      <c r="H20" s="1" t="s">
        <v>0</v>
      </c>
      <c r="I20" s="2"/>
      <c r="J20" s="2"/>
      <c r="K20" s="2"/>
      <c r="L20" s="2"/>
      <c r="M20" s="3"/>
      <c r="O20" s="1" t="s">
        <v>0</v>
      </c>
      <c r="P20" s="2"/>
      <c r="Q20" s="2"/>
      <c r="R20" s="2"/>
      <c r="S20" s="2"/>
      <c r="T20" s="3"/>
      <c r="V20" s="1" t="s">
        <v>0</v>
      </c>
      <c r="W20" s="2"/>
      <c r="X20" s="2"/>
      <c r="Y20" s="2"/>
      <c r="Z20" s="2"/>
      <c r="AA20" s="3"/>
    </row>
    <row r="21" spans="1:27" ht="12.75">
      <c r="A21" s="1"/>
      <c r="B21" s="2"/>
      <c r="C21" s="2"/>
      <c r="D21" s="2"/>
      <c r="E21" s="2"/>
      <c r="F21" s="3"/>
      <c r="H21" s="1"/>
      <c r="I21" s="2"/>
      <c r="J21" s="2"/>
      <c r="K21" s="2"/>
      <c r="L21" s="2"/>
      <c r="M21" s="3"/>
      <c r="O21" s="1"/>
      <c r="P21" s="2"/>
      <c r="Q21" s="2"/>
      <c r="R21" s="2"/>
      <c r="S21" s="2"/>
      <c r="T21" s="3"/>
      <c r="V21" s="1"/>
      <c r="W21" s="2"/>
      <c r="X21" s="2"/>
      <c r="Y21" s="2"/>
      <c r="Z21" s="2"/>
      <c r="AA21" s="3"/>
    </row>
    <row r="22" spans="1:27" ht="12.75">
      <c r="A22" s="1"/>
      <c r="B22" s="2" t="s">
        <v>1</v>
      </c>
      <c r="C22" s="2"/>
      <c r="D22" s="2"/>
      <c r="E22" s="13">
        <v>10</v>
      </c>
      <c r="F22" s="3"/>
      <c r="H22" s="1"/>
      <c r="I22" s="2" t="s">
        <v>1</v>
      </c>
      <c r="J22" s="2"/>
      <c r="K22" s="2"/>
      <c r="L22" s="13">
        <v>10</v>
      </c>
      <c r="M22" s="3"/>
      <c r="O22" s="1"/>
      <c r="P22" s="2" t="s">
        <v>1</v>
      </c>
      <c r="Q22" s="2"/>
      <c r="R22" s="2"/>
      <c r="S22" s="13">
        <v>100</v>
      </c>
      <c r="T22" s="3"/>
      <c r="V22" s="1"/>
      <c r="W22" s="2" t="s">
        <v>1</v>
      </c>
      <c r="X22" s="2"/>
      <c r="Y22" s="2"/>
      <c r="Z22" s="13">
        <v>10</v>
      </c>
      <c r="AA22" s="3"/>
    </row>
    <row r="23" spans="1:27" ht="12.75">
      <c r="A23" s="1"/>
      <c r="B23" s="2" t="s">
        <v>10</v>
      </c>
      <c r="C23" s="2"/>
      <c r="D23" s="2"/>
      <c r="E23" s="15">
        <v>13.01</v>
      </c>
      <c r="F23" s="3"/>
      <c r="H23" s="1"/>
      <c r="I23" s="2" t="s">
        <v>10</v>
      </c>
      <c r="J23" s="2"/>
      <c r="K23" s="2"/>
      <c r="L23" s="15">
        <v>13.01</v>
      </c>
      <c r="M23" s="3"/>
      <c r="O23" s="1"/>
      <c r="P23" s="2" t="s">
        <v>10</v>
      </c>
      <c r="Q23" s="2"/>
      <c r="R23" s="2"/>
      <c r="S23" s="15">
        <v>13.01</v>
      </c>
      <c r="T23" s="3"/>
      <c r="V23" s="1"/>
      <c r="W23" s="2" t="s">
        <v>10</v>
      </c>
      <c r="X23" s="2"/>
      <c r="Y23" s="2"/>
      <c r="Z23" s="15">
        <v>13.01</v>
      </c>
      <c r="AA23" s="3"/>
    </row>
    <row r="24" spans="1:27" ht="12.75">
      <c r="A24" s="1"/>
      <c r="B24" s="2"/>
      <c r="C24" s="2"/>
      <c r="D24" s="2"/>
      <c r="E24" s="2"/>
      <c r="F24" s="3"/>
      <c r="H24" s="1"/>
      <c r="I24" s="2"/>
      <c r="J24" s="2"/>
      <c r="K24" s="2"/>
      <c r="L24" s="2"/>
      <c r="M24" s="3"/>
      <c r="O24" s="1"/>
      <c r="P24" s="2"/>
      <c r="Q24" s="2"/>
      <c r="R24" s="2"/>
      <c r="S24" s="2"/>
      <c r="T24" s="3"/>
      <c r="V24" s="1"/>
      <c r="W24" s="2"/>
      <c r="X24" s="2"/>
      <c r="Y24" s="2"/>
      <c r="Z24" s="2"/>
      <c r="AA24" s="3"/>
    </row>
    <row r="25" spans="1:27" ht="12.75">
      <c r="A25" s="1" t="s">
        <v>3</v>
      </c>
      <c r="B25" s="2"/>
      <c r="C25" s="2"/>
      <c r="D25" s="2"/>
      <c r="E25" s="2"/>
      <c r="F25" s="3"/>
      <c r="H25" s="1" t="s">
        <v>3</v>
      </c>
      <c r="I25" s="2"/>
      <c r="J25" s="2"/>
      <c r="K25" s="2"/>
      <c r="L25" s="2"/>
      <c r="M25" s="3"/>
      <c r="O25" s="1" t="s">
        <v>3</v>
      </c>
      <c r="P25" s="2"/>
      <c r="Q25" s="2"/>
      <c r="R25" s="2"/>
      <c r="S25" s="2"/>
      <c r="T25" s="3"/>
      <c r="V25" s="1" t="s">
        <v>3</v>
      </c>
      <c r="W25" s="2"/>
      <c r="X25" s="2"/>
      <c r="Y25" s="2"/>
      <c r="Z25" s="2"/>
      <c r="AA25" s="3"/>
    </row>
    <row r="26" spans="1:27" ht="12.75">
      <c r="A26" s="1"/>
      <c r="B26" s="2"/>
      <c r="C26" s="2"/>
      <c r="D26" s="2"/>
      <c r="E26" s="2"/>
      <c r="F26" s="3"/>
      <c r="H26" s="1"/>
      <c r="I26" s="2"/>
      <c r="J26" s="2"/>
      <c r="K26" s="2"/>
      <c r="L26" s="2"/>
      <c r="M26" s="62"/>
      <c r="O26" s="1"/>
      <c r="P26" s="2"/>
      <c r="Q26" s="2"/>
      <c r="R26" s="2"/>
      <c r="S26" s="2"/>
      <c r="T26" s="3"/>
      <c r="V26" s="1"/>
      <c r="W26" s="2"/>
      <c r="X26" s="2"/>
      <c r="Y26" s="2"/>
      <c r="Z26" s="2"/>
      <c r="AA26" s="3"/>
    </row>
    <row r="27" spans="1:27" ht="12.75">
      <c r="A27" s="1"/>
      <c r="B27" s="2" t="s">
        <v>17</v>
      </c>
      <c r="C27" s="2"/>
      <c r="D27" s="2"/>
      <c r="E27" s="19">
        <f>E23-65.2-20*LOG10(E22)</f>
        <v>-72.19</v>
      </c>
      <c r="F27" s="3" t="s">
        <v>18</v>
      </c>
      <c r="H27" s="1"/>
      <c r="I27" s="2" t="s">
        <v>17</v>
      </c>
      <c r="J27" s="2"/>
      <c r="K27" s="2"/>
      <c r="L27" s="24">
        <f>L23-42.2-20*LOG10(L22)</f>
        <v>-49.190000000000005</v>
      </c>
      <c r="M27" s="9" t="s">
        <v>18</v>
      </c>
      <c r="N27" s="12"/>
      <c r="O27" s="11"/>
      <c r="P27" s="12" t="s">
        <v>17</v>
      </c>
      <c r="Q27" s="12"/>
      <c r="R27" s="12"/>
      <c r="S27" s="24">
        <f>S23-85.1-20*LOG10(S22)</f>
        <v>-112.08999999999999</v>
      </c>
      <c r="T27" s="9" t="s">
        <v>18</v>
      </c>
      <c r="U27" s="12"/>
      <c r="V27" s="11"/>
      <c r="W27" s="12" t="s">
        <v>11</v>
      </c>
      <c r="X27" s="12"/>
      <c r="Y27" s="12"/>
      <c r="Z27" s="24">
        <f>Z23+113.2-20*LOG10(Z22)</f>
        <v>106.21000000000001</v>
      </c>
      <c r="AA27" s="3" t="s">
        <v>12</v>
      </c>
    </row>
    <row r="28" spans="1:27" ht="12.75">
      <c r="A28" s="1"/>
      <c r="B28" s="2" t="s">
        <v>13</v>
      </c>
      <c r="C28" s="2"/>
      <c r="D28" s="2"/>
      <c r="E28" s="25">
        <f>10^(E27/20)</f>
        <v>0.00024575366312150446</v>
      </c>
      <c r="F28" s="3" t="s">
        <v>20</v>
      </c>
      <c r="H28" s="1"/>
      <c r="I28" s="2" t="s">
        <v>13</v>
      </c>
      <c r="J28" s="2"/>
      <c r="K28" s="2"/>
      <c r="L28" s="25">
        <f>10^(L27/20)</f>
        <v>0.0034713627588769734</v>
      </c>
      <c r="M28" s="3" t="s">
        <v>20</v>
      </c>
      <c r="N28" s="2"/>
      <c r="O28" s="1"/>
      <c r="P28" s="2" t="s">
        <v>13</v>
      </c>
      <c r="Q28" s="2"/>
      <c r="R28" s="2"/>
      <c r="S28" s="25">
        <f>10^(S27/20)</f>
        <v>2.4859935642282232E-06</v>
      </c>
      <c r="T28" s="3" t="s">
        <v>20</v>
      </c>
      <c r="U28" s="2"/>
      <c r="V28" s="1"/>
      <c r="W28" s="2" t="s">
        <v>13</v>
      </c>
      <c r="X28" s="2"/>
      <c r="Y28" s="2"/>
      <c r="Z28" s="25">
        <f>10^(Z27/20)</f>
        <v>204408.99360023832</v>
      </c>
      <c r="AA28" s="3" t="s">
        <v>14</v>
      </c>
    </row>
    <row r="29" spans="1:27" ht="12.75">
      <c r="A29" s="1"/>
      <c r="B29" s="2"/>
      <c r="C29" s="2"/>
      <c r="D29" s="2"/>
      <c r="E29" s="2"/>
      <c r="F29" s="3"/>
      <c r="H29" s="1"/>
      <c r="I29" s="2"/>
      <c r="J29" s="2"/>
      <c r="K29" s="2"/>
      <c r="L29" s="2"/>
      <c r="M29" s="3"/>
      <c r="O29" s="1"/>
      <c r="P29" s="2"/>
      <c r="Q29" s="2"/>
      <c r="R29" s="2"/>
      <c r="S29" s="2"/>
      <c r="T29" s="3"/>
      <c r="V29" s="1"/>
      <c r="W29" s="2"/>
      <c r="X29" s="2"/>
      <c r="Y29" s="2"/>
      <c r="Z29" s="2"/>
      <c r="AA29" s="3"/>
    </row>
    <row r="30" spans="1:27" ht="12.75">
      <c r="A30" s="27"/>
      <c r="B30" s="28"/>
      <c r="C30" s="28"/>
      <c r="D30" s="28"/>
      <c r="E30" s="28"/>
      <c r="F30" s="29"/>
      <c r="G30" s="30"/>
      <c r="H30" s="27"/>
      <c r="I30" s="28"/>
      <c r="J30" s="28"/>
      <c r="K30" s="28"/>
      <c r="L30" s="28"/>
      <c r="M30" s="29"/>
      <c r="N30" s="30"/>
      <c r="O30" s="27"/>
      <c r="P30" s="28"/>
      <c r="Q30" s="28"/>
      <c r="R30" s="28"/>
      <c r="S30" s="28"/>
      <c r="T30" s="29"/>
      <c r="U30" s="30"/>
      <c r="V30" s="27"/>
      <c r="W30" s="28"/>
      <c r="X30" s="28"/>
      <c r="Y30" s="28"/>
      <c r="Z30" s="28"/>
      <c r="AA30" s="29"/>
    </row>
    <row r="31" spans="1:27" ht="13.5" thickBot="1">
      <c r="A31" s="31" t="s">
        <v>56</v>
      </c>
      <c r="B31" s="32"/>
      <c r="C31" s="32"/>
      <c r="D31" s="32"/>
      <c r="E31" s="32"/>
      <c r="F31" s="29"/>
      <c r="G31" s="30"/>
      <c r="H31" s="31" t="s">
        <v>56</v>
      </c>
      <c r="I31" s="32"/>
      <c r="J31" s="32"/>
      <c r="K31" s="32"/>
      <c r="L31" s="32"/>
      <c r="M31" s="29"/>
      <c r="N31" s="30"/>
      <c r="O31" s="31" t="s">
        <v>56</v>
      </c>
      <c r="P31" s="32"/>
      <c r="Q31" s="32"/>
      <c r="R31" s="32"/>
      <c r="S31" s="32"/>
      <c r="T31" s="29"/>
      <c r="U31" s="30"/>
      <c r="V31" s="31" t="s">
        <v>58</v>
      </c>
      <c r="W31" s="32"/>
      <c r="X31" s="32"/>
      <c r="Y31" s="32"/>
      <c r="Z31" s="32"/>
      <c r="AA31" s="29"/>
    </row>
    <row r="32" spans="1:27" ht="12.75">
      <c r="A32" s="27" t="s">
        <v>0</v>
      </c>
      <c r="B32" s="28"/>
      <c r="C32" s="28"/>
      <c r="D32" s="28"/>
      <c r="E32" s="28"/>
      <c r="F32" s="29"/>
      <c r="G32" s="30"/>
      <c r="H32" s="27" t="s">
        <v>0</v>
      </c>
      <c r="I32" s="28"/>
      <c r="J32" s="28"/>
      <c r="K32" s="28"/>
      <c r="L32" s="28"/>
      <c r="M32" s="29"/>
      <c r="N32" s="30"/>
      <c r="O32" s="27" t="s">
        <v>0</v>
      </c>
      <c r="P32" s="28"/>
      <c r="Q32" s="28"/>
      <c r="R32" s="28"/>
      <c r="S32" s="28"/>
      <c r="T32" s="29"/>
      <c r="U32" s="30"/>
      <c r="V32" s="27" t="s">
        <v>0</v>
      </c>
      <c r="W32" s="28"/>
      <c r="X32" s="28"/>
      <c r="Y32" s="28"/>
      <c r="Z32" s="28"/>
      <c r="AA32" s="29"/>
    </row>
    <row r="33" spans="1:27" ht="12.75">
      <c r="A33" s="27"/>
      <c r="B33" s="28"/>
      <c r="C33" s="28"/>
      <c r="D33" s="28"/>
      <c r="E33" s="28"/>
      <c r="F33" s="29"/>
      <c r="G33" s="30"/>
      <c r="H33" s="27"/>
      <c r="I33" s="28"/>
      <c r="J33" s="28"/>
      <c r="K33" s="28"/>
      <c r="L33" s="28"/>
      <c r="M33" s="29"/>
      <c r="N33" s="30"/>
      <c r="O33" s="27"/>
      <c r="P33" s="28"/>
      <c r="Q33" s="28"/>
      <c r="R33" s="28"/>
      <c r="S33" s="28"/>
      <c r="T33" s="29"/>
      <c r="U33" s="30"/>
      <c r="V33" s="27"/>
      <c r="W33" s="28"/>
      <c r="X33" s="28"/>
      <c r="Y33" s="28"/>
      <c r="Z33" s="28"/>
      <c r="AA33" s="29"/>
    </row>
    <row r="34" spans="1:27" ht="12.75">
      <c r="A34" s="27"/>
      <c r="B34" s="28" t="s">
        <v>1</v>
      </c>
      <c r="C34" s="28"/>
      <c r="D34" s="28"/>
      <c r="E34" s="13">
        <v>10</v>
      </c>
      <c r="F34" s="29"/>
      <c r="G34" s="30"/>
      <c r="H34" s="27"/>
      <c r="I34" s="28" t="s">
        <v>1</v>
      </c>
      <c r="J34" s="28"/>
      <c r="K34" s="28"/>
      <c r="L34" s="13">
        <v>10</v>
      </c>
      <c r="M34" s="29"/>
      <c r="N34" s="30"/>
      <c r="O34" s="27"/>
      <c r="P34" s="28" t="s">
        <v>1</v>
      </c>
      <c r="Q34" s="28"/>
      <c r="R34" s="28"/>
      <c r="S34" s="13">
        <v>100</v>
      </c>
      <c r="T34" s="29"/>
      <c r="U34" s="30"/>
      <c r="V34" s="27"/>
      <c r="W34" s="28" t="s">
        <v>1</v>
      </c>
      <c r="X34" s="28"/>
      <c r="Y34" s="28"/>
      <c r="Z34" s="13">
        <v>10</v>
      </c>
      <c r="AA34" s="29"/>
    </row>
    <row r="35" spans="1:27" ht="12.75">
      <c r="A35" s="27"/>
      <c r="B35" s="28" t="s">
        <v>57</v>
      </c>
      <c r="C35" s="28"/>
      <c r="D35" s="28"/>
      <c r="E35" s="26">
        <v>1</v>
      </c>
      <c r="F35" s="29"/>
      <c r="G35" s="30"/>
      <c r="H35" s="27"/>
      <c r="I35" s="28" t="s">
        <v>57</v>
      </c>
      <c r="J35" s="28"/>
      <c r="K35" s="28"/>
      <c r="L35" s="26">
        <v>1</v>
      </c>
      <c r="M35" s="29"/>
      <c r="N35" s="30"/>
      <c r="O35" s="27"/>
      <c r="P35" s="28" t="s">
        <v>57</v>
      </c>
      <c r="Q35" s="28"/>
      <c r="R35" s="28"/>
      <c r="S35" s="26">
        <v>1</v>
      </c>
      <c r="T35" s="29"/>
      <c r="U35" s="28"/>
      <c r="V35" s="27"/>
      <c r="W35" s="28" t="s">
        <v>57</v>
      </c>
      <c r="X35" s="28"/>
      <c r="Y35" s="28"/>
      <c r="Z35" s="26">
        <v>1</v>
      </c>
      <c r="AA35" s="29"/>
    </row>
    <row r="36" spans="1:27" ht="12.75">
      <c r="A36" s="27"/>
      <c r="B36" s="28"/>
      <c r="C36" s="28"/>
      <c r="D36" s="28"/>
      <c r="E36" s="28"/>
      <c r="F36" s="29"/>
      <c r="G36" s="30"/>
      <c r="H36" s="27"/>
      <c r="I36" s="28"/>
      <c r="J36" s="28"/>
      <c r="K36" s="28"/>
      <c r="L36" s="28"/>
      <c r="M36" s="29"/>
      <c r="N36" s="30"/>
      <c r="O36" s="27"/>
      <c r="P36" s="28"/>
      <c r="Q36" s="28"/>
      <c r="R36" s="28"/>
      <c r="S36" s="28"/>
      <c r="T36" s="29"/>
      <c r="U36" s="28"/>
      <c r="V36" s="27"/>
      <c r="W36" s="28"/>
      <c r="X36" s="28"/>
      <c r="Y36" s="28"/>
      <c r="Z36" s="28"/>
      <c r="AA36" s="29"/>
    </row>
    <row r="37" spans="1:27" ht="12.75">
      <c r="A37" s="27" t="s">
        <v>3</v>
      </c>
      <c r="B37" s="28"/>
      <c r="C37" s="28"/>
      <c r="D37" s="28"/>
      <c r="E37" s="28"/>
      <c r="F37" s="29"/>
      <c r="G37" s="30"/>
      <c r="H37" s="27" t="s">
        <v>3</v>
      </c>
      <c r="I37" s="28"/>
      <c r="J37" s="28"/>
      <c r="K37" s="28"/>
      <c r="L37" s="28"/>
      <c r="M37" s="29"/>
      <c r="N37" s="30"/>
      <c r="O37" s="27" t="s">
        <v>3</v>
      </c>
      <c r="P37" s="28"/>
      <c r="Q37" s="28"/>
      <c r="R37" s="28"/>
      <c r="S37" s="28"/>
      <c r="T37" s="29"/>
      <c r="U37" s="28"/>
      <c r="V37" s="27" t="s">
        <v>3</v>
      </c>
      <c r="W37" s="28"/>
      <c r="X37" s="28"/>
      <c r="Y37" s="28"/>
      <c r="Z37" s="28"/>
      <c r="AA37" s="29"/>
    </row>
    <row r="38" spans="1:27" ht="12.75">
      <c r="A38" s="27"/>
      <c r="B38" s="28"/>
      <c r="C38" s="28"/>
      <c r="D38" s="28"/>
      <c r="E38" s="28"/>
      <c r="F38" s="29"/>
      <c r="G38" s="30"/>
      <c r="H38" s="27"/>
      <c r="I38" s="28"/>
      <c r="J38" s="28"/>
      <c r="K38" s="28"/>
      <c r="L38" s="28"/>
      <c r="M38" s="29"/>
      <c r="N38" s="30"/>
      <c r="O38" s="27"/>
      <c r="P38" s="28"/>
      <c r="Q38" s="28"/>
      <c r="R38" s="28"/>
      <c r="S38" s="28"/>
      <c r="T38" s="29"/>
      <c r="U38" s="28"/>
      <c r="V38" s="27"/>
      <c r="W38" s="28"/>
      <c r="X38" s="28"/>
      <c r="Y38" s="28"/>
      <c r="Z38" s="28"/>
      <c r="AA38" s="29"/>
    </row>
    <row r="39" spans="1:27" ht="12.75">
      <c r="A39" s="27"/>
      <c r="B39" s="28" t="s">
        <v>17</v>
      </c>
      <c r="C39" s="28"/>
      <c r="D39" s="28"/>
      <c r="E39" s="24">
        <f>10*LOG10(1000*E35^2/50)-65.2-20*LOG10(E34)</f>
        <v>-72.18970004336019</v>
      </c>
      <c r="F39" s="29" t="s">
        <v>18</v>
      </c>
      <c r="G39" s="30"/>
      <c r="H39" s="27"/>
      <c r="I39" s="28" t="s">
        <v>17</v>
      </c>
      <c r="J39" s="28"/>
      <c r="K39" s="28"/>
      <c r="L39" s="24">
        <f>10*LOG10(1000*L35^2/50)-42.2-20*LOG10(L34)</f>
        <v>-49.18970004336019</v>
      </c>
      <c r="M39" s="29" t="s">
        <v>18</v>
      </c>
      <c r="N39" s="30"/>
      <c r="O39" s="27"/>
      <c r="P39" s="28" t="s">
        <v>17</v>
      </c>
      <c r="Q39" s="28"/>
      <c r="R39" s="28"/>
      <c r="S39" s="24">
        <f>10*LOG10(1000*S35^2/50)-85.1-20*LOG10(S34)</f>
        <v>-112.08970004336018</v>
      </c>
      <c r="T39" s="29" t="s">
        <v>18</v>
      </c>
      <c r="U39" s="30"/>
      <c r="V39" s="27"/>
      <c r="W39" s="33" t="s">
        <v>11</v>
      </c>
      <c r="X39" s="28"/>
      <c r="Y39" s="28"/>
      <c r="Z39" s="24">
        <f>10*LOG10(1000*Z35^2/50)+113.2-20*LOG10(Z34)</f>
        <v>106.21029995663982</v>
      </c>
      <c r="AA39" s="34" t="s">
        <v>12</v>
      </c>
    </row>
    <row r="40" spans="1:27" ht="12.75">
      <c r="A40" s="35"/>
      <c r="B40" s="36" t="s">
        <v>13</v>
      </c>
      <c r="C40" s="36"/>
      <c r="D40" s="36"/>
      <c r="E40" s="25">
        <f>10^(E39/20)</f>
        <v>0.000245762150072057</v>
      </c>
      <c r="F40" s="37" t="s">
        <v>20</v>
      </c>
      <c r="G40" s="30"/>
      <c r="H40" s="35"/>
      <c r="I40" s="36" t="s">
        <v>13</v>
      </c>
      <c r="J40" s="36"/>
      <c r="K40" s="36"/>
      <c r="L40" s="25">
        <f>10^(L39/20)</f>
        <v>0.0034714826402399215</v>
      </c>
      <c r="M40" s="37" t="s">
        <v>20</v>
      </c>
      <c r="N40" s="30"/>
      <c r="O40" s="35"/>
      <c r="P40" s="36" t="s">
        <v>13</v>
      </c>
      <c r="Q40" s="36"/>
      <c r="R40" s="36"/>
      <c r="S40" s="25">
        <f>10^(S39/20)</f>
        <v>2.4860794164763058E-06</v>
      </c>
      <c r="T40" s="37" t="s">
        <v>20</v>
      </c>
      <c r="U40" s="30"/>
      <c r="V40" s="35"/>
      <c r="W40" s="36" t="s">
        <v>13</v>
      </c>
      <c r="X40" s="36"/>
      <c r="Y40" s="36"/>
      <c r="Z40" s="25">
        <f>10^(Z39/20)</f>
        <v>204416.05273823507</v>
      </c>
      <c r="AA40" s="38" t="s">
        <v>14</v>
      </c>
    </row>
    <row r="41" spans="1:2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12.75">
      <c r="A43" s="39" t="s">
        <v>50</v>
      </c>
      <c r="B43" s="40"/>
      <c r="C43" s="40"/>
      <c r="D43" s="40"/>
      <c r="E43" s="4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2.75">
      <c r="A44" s="42" t="s">
        <v>51</v>
      </c>
      <c r="B44" s="43"/>
      <c r="C44" s="43"/>
      <c r="D44" s="43"/>
      <c r="E44" s="44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5.75">
      <c r="A46" s="45" t="s">
        <v>49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7"/>
    </row>
    <row r="47" spans="1:27" ht="12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</row>
    <row r="48" spans="1:27" ht="12.75">
      <c r="A48" s="48" t="s">
        <v>44</v>
      </c>
      <c r="B48" s="46"/>
      <c r="C48" s="46"/>
      <c r="D48" s="46"/>
      <c r="E48" s="46"/>
      <c r="F48" s="46"/>
      <c r="G48" s="46"/>
      <c r="H48" s="47"/>
      <c r="I48" s="28"/>
      <c r="J48" s="48" t="s">
        <v>45</v>
      </c>
      <c r="K48" s="46"/>
      <c r="L48" s="46"/>
      <c r="M48" s="46"/>
      <c r="N48" s="46"/>
      <c r="O48" s="46"/>
      <c r="P48" s="46"/>
      <c r="Q48" s="47"/>
      <c r="R48" s="28"/>
      <c r="S48" s="56" t="s">
        <v>59</v>
      </c>
      <c r="T48" s="46"/>
      <c r="U48" s="46"/>
      <c r="V48" s="46"/>
      <c r="W48" s="46"/>
      <c r="X48" s="46"/>
      <c r="Y48" s="46"/>
      <c r="Z48" s="47"/>
      <c r="AA48" s="29"/>
    </row>
    <row r="49" spans="1:27" ht="12.75">
      <c r="A49" s="27"/>
      <c r="B49" s="28" t="s">
        <v>23</v>
      </c>
      <c r="C49" s="28" t="s">
        <v>24</v>
      </c>
      <c r="D49" s="28"/>
      <c r="E49" s="28"/>
      <c r="F49" s="28"/>
      <c r="G49" s="28"/>
      <c r="H49" s="29"/>
      <c r="I49" s="28"/>
      <c r="J49" s="27"/>
      <c r="K49" s="28" t="s">
        <v>23</v>
      </c>
      <c r="L49" s="28"/>
      <c r="M49" s="28" t="s">
        <v>38</v>
      </c>
      <c r="N49" s="28"/>
      <c r="O49" s="28"/>
      <c r="P49" s="28"/>
      <c r="Q49" s="29"/>
      <c r="R49" s="28"/>
      <c r="S49" s="27"/>
      <c r="T49" s="28" t="s">
        <v>23</v>
      </c>
      <c r="U49" s="28"/>
      <c r="V49" s="33" t="s">
        <v>60</v>
      </c>
      <c r="W49" s="28"/>
      <c r="X49" s="28"/>
      <c r="Y49" s="28"/>
      <c r="Z49" s="29"/>
      <c r="AA49" s="29"/>
    </row>
    <row r="50" spans="1:27" ht="12.75">
      <c r="A50" s="27"/>
      <c r="B50" s="28" t="s">
        <v>25</v>
      </c>
      <c r="C50" s="49" t="s">
        <v>26</v>
      </c>
      <c r="D50" s="49" t="s">
        <v>29</v>
      </c>
      <c r="E50" s="49"/>
      <c r="F50" s="49"/>
      <c r="G50" s="49"/>
      <c r="H50" s="29"/>
      <c r="I50" s="28"/>
      <c r="J50" s="27"/>
      <c r="K50" s="28" t="s">
        <v>41</v>
      </c>
      <c r="L50" s="28"/>
      <c r="M50" s="49" t="s">
        <v>39</v>
      </c>
      <c r="N50" s="49"/>
      <c r="O50" s="49" t="s">
        <v>40</v>
      </c>
      <c r="P50" s="49"/>
      <c r="Q50" s="50"/>
      <c r="R50" s="28"/>
      <c r="S50" s="27"/>
      <c r="T50" s="28" t="s">
        <v>41</v>
      </c>
      <c r="U50" s="28"/>
      <c r="V50" s="57" t="s">
        <v>61</v>
      </c>
      <c r="W50" s="49"/>
      <c r="X50" s="57" t="s">
        <v>63</v>
      </c>
      <c r="Y50" s="49"/>
      <c r="Z50" s="50"/>
      <c r="AA50" s="29"/>
    </row>
    <row r="51" spans="1:27" ht="12.75">
      <c r="A51" s="27"/>
      <c r="B51" s="28" t="s">
        <v>27</v>
      </c>
      <c r="C51" s="51" t="s">
        <v>28</v>
      </c>
      <c r="D51" s="49" t="s">
        <v>30</v>
      </c>
      <c r="E51" s="49"/>
      <c r="F51" s="49"/>
      <c r="G51" s="49"/>
      <c r="H51" s="29"/>
      <c r="I51" s="28"/>
      <c r="J51" s="27"/>
      <c r="K51" s="28" t="s">
        <v>42</v>
      </c>
      <c r="L51" s="28"/>
      <c r="M51" s="49" t="s">
        <v>43</v>
      </c>
      <c r="N51" s="49"/>
      <c r="O51" s="49" t="s">
        <v>46</v>
      </c>
      <c r="P51" s="49"/>
      <c r="Q51" s="50"/>
      <c r="R51" s="28"/>
      <c r="S51" s="27"/>
      <c r="T51" s="33" t="s">
        <v>62</v>
      </c>
      <c r="U51" s="28"/>
      <c r="V51" s="58">
        <v>0.1</v>
      </c>
      <c r="W51" s="49"/>
      <c r="X51" s="57" t="s">
        <v>64</v>
      </c>
      <c r="Y51" s="49"/>
      <c r="Z51" s="50"/>
      <c r="AA51" s="29"/>
    </row>
    <row r="52" spans="1:27" ht="12.75">
      <c r="A52" s="27"/>
      <c r="B52" s="28"/>
      <c r="C52" s="28"/>
      <c r="D52" s="28"/>
      <c r="E52" s="28"/>
      <c r="F52" s="28"/>
      <c r="G52" s="28"/>
      <c r="H52" s="29"/>
      <c r="I52" s="28"/>
      <c r="J52" s="27"/>
      <c r="K52" s="28"/>
      <c r="L52" s="28"/>
      <c r="M52" s="28"/>
      <c r="N52" s="28"/>
      <c r="O52" s="28"/>
      <c r="P52" s="28"/>
      <c r="Q52" s="29"/>
      <c r="R52" s="28"/>
      <c r="S52" s="27"/>
      <c r="T52" s="28"/>
      <c r="U52" s="28"/>
      <c r="V52" s="28"/>
      <c r="W52" s="28"/>
      <c r="X52" s="28"/>
      <c r="Y52" s="28"/>
      <c r="Z52" s="29"/>
      <c r="AA52" s="29"/>
    </row>
    <row r="53" spans="1:27" ht="12.75">
      <c r="A53" s="27"/>
      <c r="B53" s="28" t="s">
        <v>31</v>
      </c>
      <c r="C53" s="28" t="s">
        <v>34</v>
      </c>
      <c r="D53" s="52" t="s">
        <v>32</v>
      </c>
      <c r="E53" s="53"/>
      <c r="F53" s="53" t="s">
        <v>33</v>
      </c>
      <c r="G53" s="53"/>
      <c r="H53" s="29"/>
      <c r="I53" s="28"/>
      <c r="J53" s="27"/>
      <c r="K53" s="28" t="s">
        <v>31</v>
      </c>
      <c r="L53" s="28"/>
      <c r="M53" s="28" t="s">
        <v>47</v>
      </c>
      <c r="N53" s="28"/>
      <c r="O53" s="52" t="s">
        <v>48</v>
      </c>
      <c r="P53" s="53"/>
      <c r="Q53" s="54"/>
      <c r="R53" s="28"/>
      <c r="S53" s="27"/>
      <c r="T53" s="28" t="s">
        <v>31</v>
      </c>
      <c r="U53" s="28"/>
      <c r="V53" s="33" t="s">
        <v>34</v>
      </c>
      <c r="W53" s="28"/>
      <c r="X53" s="60" t="s">
        <v>65</v>
      </c>
      <c r="Y53" s="53"/>
      <c r="Z53" s="61" t="s">
        <v>66</v>
      </c>
      <c r="AA53" s="29"/>
    </row>
    <row r="54" spans="1:27" ht="12.75">
      <c r="A54" s="35"/>
      <c r="B54" s="36"/>
      <c r="C54" s="36" t="s">
        <v>35</v>
      </c>
      <c r="D54" s="55" t="s">
        <v>36</v>
      </c>
      <c r="E54" s="55"/>
      <c r="F54" s="55" t="s">
        <v>37</v>
      </c>
      <c r="G54" s="55"/>
      <c r="H54" s="37"/>
      <c r="I54" s="36"/>
      <c r="J54" s="35"/>
      <c r="K54" s="36"/>
      <c r="L54" s="36"/>
      <c r="M54" s="36"/>
      <c r="N54" s="36"/>
      <c r="O54" s="36"/>
      <c r="P54" s="36"/>
      <c r="Q54" s="37"/>
      <c r="R54" s="36"/>
      <c r="S54" s="35"/>
      <c r="T54" s="36"/>
      <c r="U54" s="36"/>
      <c r="V54" s="59" t="s">
        <v>35</v>
      </c>
      <c r="W54" s="36"/>
      <c r="X54" s="63" t="s">
        <v>67</v>
      </c>
      <c r="Y54" s="55"/>
      <c r="Z54" s="64" t="s">
        <v>68</v>
      </c>
      <c r="AA54" s="37"/>
    </row>
    <row r="56" ht="12.75">
      <c r="A56" s="65" t="s">
        <v>69</v>
      </c>
    </row>
  </sheetData>
  <sheetProtection password="D89B" sheet="1" formatCells="0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2009-12-09T17:41:17Z</dcterms:created>
  <dcterms:modified xsi:type="dcterms:W3CDTF">2017-01-22T06:09:03Z</dcterms:modified>
  <cp:category/>
  <cp:version/>
  <cp:contentType/>
  <cp:contentStatus/>
</cp:coreProperties>
</file>